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90" windowWidth="15195" windowHeight="8700" activeTab="2"/>
  </bookViews>
  <sheets>
    <sheet name="Visit Calendar Tool-GROUP 1" sheetId="5" r:id="rId1"/>
    <sheet name="Visit Calendar Tool-GROUP 2" sheetId="7" r:id="rId2"/>
    <sheet name="Last_Day_to_Enroll" sheetId="6" r:id="rId3"/>
  </sheets>
  <definedNames>
    <definedName name="_xlnm.Print_Area" localSheetId="0">'Visit Calendar Tool-GROUP 1'!$A$1:$K$20</definedName>
    <definedName name="_xlnm.Print_Area" localSheetId="1">'Visit Calendar Tool-GROUP 2'!$A$1:$K$18</definedName>
  </definedNames>
  <calcPr calcId="145621"/>
</workbook>
</file>

<file path=xl/calcChain.xml><?xml version="1.0" encoding="utf-8"?>
<calcChain xmlns="http://schemas.openxmlformats.org/spreadsheetml/2006/main">
  <c r="F13" i="6" l="1"/>
  <c r="G18" i="5" l="1"/>
  <c r="G15" i="5"/>
  <c r="G12" i="5"/>
  <c r="G10" i="5"/>
  <c r="G9" i="5"/>
  <c r="D9" i="5"/>
  <c r="G10" i="7" l="1"/>
  <c r="D10" i="7"/>
  <c r="G16" i="7" l="1"/>
  <c r="G13" i="7"/>
  <c r="G18" i="7"/>
  <c r="E18" i="7"/>
  <c r="D18" i="7"/>
  <c r="E16" i="7"/>
  <c r="D16" i="7"/>
  <c r="G15" i="7"/>
  <c r="E15" i="7"/>
  <c r="D15" i="7"/>
  <c r="E13" i="7"/>
  <c r="D13" i="7"/>
  <c r="E10" i="7"/>
  <c r="G12" i="7" l="1"/>
  <c r="E12" i="7"/>
  <c r="D12" i="7"/>
  <c r="G17" i="5"/>
  <c r="G14" i="5"/>
  <c r="D18" i="5"/>
  <c r="E18" i="5"/>
  <c r="E17" i="5"/>
  <c r="D17" i="5"/>
  <c r="D15" i="5"/>
  <c r="E15" i="5"/>
  <c r="E14" i="5"/>
  <c r="D14" i="5"/>
  <c r="E12" i="5"/>
  <c r="D12" i="5"/>
  <c r="E10" i="5"/>
  <c r="D10" i="5"/>
  <c r="E9" i="7"/>
  <c r="D9" i="7"/>
  <c r="G9" i="7"/>
  <c r="E13" i="6"/>
  <c r="E7" i="6"/>
  <c r="E9" i="5"/>
</calcChain>
</file>

<file path=xl/sharedStrings.xml><?xml version="1.0" encoding="utf-8"?>
<sst xmlns="http://schemas.openxmlformats.org/spreadsheetml/2006/main" count="113" uniqueCount="68">
  <si>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</si>
  <si>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</si>
  <si>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</si>
  <si>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</si>
  <si>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</si>
  <si>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</si>
  <si>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</si>
  <si>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Visit Window Closes</t>
  </si>
  <si>
    <t>Target Day</t>
  </si>
  <si>
    <t>Screening Visit Date:</t>
  </si>
  <si>
    <t>Date Screening Informed Consent form was marked or signed</t>
  </si>
  <si>
    <t>MC</t>
  </si>
  <si>
    <t>Visit Window Open</t>
  </si>
  <si>
    <t>shown as dd-mmm-yy</t>
  </si>
  <si>
    <t>03.0</t>
  </si>
  <si>
    <t>04.0</t>
  </si>
  <si>
    <t>05.0</t>
  </si>
  <si>
    <t>06.0</t>
  </si>
  <si>
    <t>07.0</t>
  </si>
  <si>
    <t>08.0</t>
  </si>
  <si>
    <t>09.0</t>
  </si>
  <si>
    <t>MTN-011 Participant Visit Calendar</t>
  </si>
  <si>
    <t>Group 1</t>
  </si>
  <si>
    <t>CLM</t>
  </si>
  <si>
    <t>3a/3b</t>
  </si>
  <si>
    <t>4a/4b</t>
  </si>
  <si>
    <t>5a</t>
  </si>
  <si>
    <t>5b</t>
  </si>
  <si>
    <t>6a</t>
  </si>
  <si>
    <t>6b</t>
  </si>
  <si>
    <t>7a/7b (Term)</t>
  </si>
  <si>
    <t>Date of LAST day of menstrual bleeding:</t>
  </si>
  <si>
    <t>MTN-011 - Calculation of Last Possible Day to Enroll</t>
  </si>
  <si>
    <t>Last day to enroll based on 
30-day screening window:</t>
  </si>
  <si>
    <t>2 days after last day of menses</t>
  </si>
  <si>
    <t xml:space="preserve">Approximate window for 
enrollment based on menses*: </t>
  </si>
  <si>
    <t>*scheduling for amenorrhoeric participants can be found in the SSP</t>
  </si>
  <si>
    <t>site to enter date</t>
  </si>
  <si>
    <t>999-9999-9-0</t>
  </si>
  <si>
    <t xml:space="preserve">  enter as mm/dd/yy</t>
  </si>
  <si>
    <t>female participant visit</t>
  </si>
  <si>
    <t>male 
participant visit</t>
  </si>
  <si>
    <t>X</t>
  </si>
  <si>
    <t>23.0</t>
  </si>
  <si>
    <t>24.0</t>
  </si>
  <si>
    <t>25.0</t>
  </si>
  <si>
    <t>26.0</t>
  </si>
  <si>
    <t>27.0</t>
  </si>
  <si>
    <t>28.0</t>
  </si>
  <si>
    <t>29.0</t>
  </si>
  <si>
    <t>7a/7b</t>
  </si>
  <si>
    <t>9 (Term)</t>
  </si>
  <si>
    <t>10-day WASHOUT: visit 5a visit window based on actual visit date of visit 4a/4b</t>
  </si>
  <si>
    <t>10-day WASHOUT: visit 6a visit window based on actual visit date of visit 5b</t>
  </si>
  <si>
    <t>10-day WASHOUT: visit 7a/7b visit window based on actual visit date of visit 6b</t>
  </si>
  <si>
    <t>20-day WASHOUT: visit 6 visit window based on actual visit date of visit 5</t>
  </si>
  <si>
    <t>20-day WASHOUT: visit 8 visit window based on actual visit date of visit 7a/7b</t>
  </si>
  <si>
    <t>Target Visit Date</t>
  </si>
  <si>
    <t>10-day WASHOUT: visit 4a visit window based on actual visit date of visit 3a/3b</t>
  </si>
  <si>
    <t>20-day WASHOUT: visit 4 visit window based on actual visit date of visit 3a/3b</t>
  </si>
  <si>
    <t>Group 2</t>
  </si>
  <si>
    <t>Actual Visit Date</t>
  </si>
  <si>
    <t>4*</t>
  </si>
  <si>
    <t>6**</t>
  </si>
  <si>
    <t>8**</t>
  </si>
  <si>
    <r>
      <t xml:space="preserve">* This visit should </t>
    </r>
    <r>
      <rPr>
        <b/>
        <i/>
        <sz val="10"/>
        <rFont val="Arial"/>
        <family val="2"/>
      </rPr>
      <t xml:space="preserve">not </t>
    </r>
    <r>
      <rPr>
        <i/>
        <sz val="10"/>
        <rFont val="Arial"/>
        <family val="2"/>
      </rPr>
      <t xml:space="preserve">be scheduled on </t>
    </r>
    <r>
      <rPr>
        <b/>
        <i/>
        <sz val="10"/>
        <rFont val="Arial"/>
        <family val="2"/>
      </rPr>
      <t>Mondays</t>
    </r>
    <r>
      <rPr>
        <i/>
        <sz val="10"/>
        <rFont val="Arial"/>
        <family val="2"/>
      </rPr>
      <t xml:space="preserve"> in order to allow for the 2nd-6th home doses and 7th in-clinic dose.</t>
    </r>
  </si>
  <si>
    <r>
      <t xml:space="preserve">* *These visits should </t>
    </r>
    <r>
      <rPr>
        <b/>
        <i/>
        <sz val="10"/>
        <rFont val="Arial"/>
        <family val="2"/>
      </rPr>
      <t xml:space="preserve">not </t>
    </r>
    <r>
      <rPr>
        <i/>
        <sz val="10"/>
        <rFont val="Arial"/>
        <family val="2"/>
      </rPr>
      <t xml:space="preserve">be scheduled on </t>
    </r>
    <r>
      <rPr>
        <b/>
        <i/>
        <sz val="10"/>
        <rFont val="Arial"/>
        <family val="2"/>
      </rPr>
      <t>Thursdays or Fridays</t>
    </r>
    <r>
      <rPr>
        <i/>
        <sz val="10"/>
        <rFont val="Arial"/>
        <family val="2"/>
      </rPr>
      <t xml:space="preserve"> in order to allow for the 2nd-7th home doses and 72 hour waiting peiod.</t>
    </r>
  </si>
  <si>
    <t>12 days after last day of menses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</si>
</sst>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2" x14ac:knownFonts="1">
    <font>
      <sz val="10"/>
      <name val="Arial"/>
    </font>
    <font>
      <b/>
      <sz val="16"/>
      <name val="Arial"/>
      <family val="2"/>
    </font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</font>
    <font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4"/>
      <name val="Bradley Hand ITC"/>
      <family val="4"/>
    </font>
    <font>
      <b/>
      <i/>
      <sz val="12"/>
      <name val="Arial"/>
      <family val="2"/>
    </font>
    <font>
      <b/>
      <sz val="14"/>
      <color theme="7" tint="0.59999389629810485"/>
      <name val="Arial"/>
      <family val="2"/>
    </font>
    <font>
      <b/>
      <i/>
      <sz val="14"/>
      <color theme="7" tint="0.59999389629810485"/>
      <name val="Arial"/>
      <family val="2"/>
    </font>
    <font>
      <i/>
      <sz val="8"/>
      <name val="Arial"/>
      <family val="2"/>
    </font>
    <font>
      <sz val="14"/>
      <name val="Bradley Hand ITC"/>
      <family val="4"/>
    </font>
    <font>
      <sz val="18"/>
      <color theme="1" tint="0.499984740745262"/>
      <name val="Bradley Hand ITC"/>
      <family val="4"/>
    </font>
    <font>
      <b/>
      <i/>
      <sz val="1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 applyProtection="1">
      <alignment horizontal="center" wrapText="1"/>
    </xf>
    <xf numFmtId="0" fontId="9" fillId="0" borderId="0" xfId="0" applyFont="1"/>
    <xf numFmtId="0" fontId="3" fillId="0" borderId="3" xfId="0" applyFont="1" applyBorder="1" applyAlignment="1" applyProtection="1">
      <alignment horizontal="center" wrapText="1"/>
    </xf>
    <xf numFmtId="0" fontId="5" fillId="0" borderId="0" xfId="0" applyFont="1"/>
    <xf numFmtId="15" fontId="8" fillId="0" borderId="0" xfId="0" applyNumberFormat="1" applyFont="1" applyFill="1" applyAlignment="1">
      <alignment vertical="center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5" fontId="10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49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5" fontId="12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5" fontId="12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5" fontId="13" fillId="3" borderId="10" xfId="0" applyNumberFormat="1" applyFont="1" applyFill="1" applyBorder="1" applyAlignment="1" applyProtection="1">
      <alignment horizontal="center" vertical="center"/>
      <protection locked="0"/>
    </xf>
    <xf numFmtId="15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1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15" fontId="15" fillId="4" borderId="4" xfId="0" applyNumberFormat="1" applyFont="1" applyFill="1" applyBorder="1" applyAlignment="1" applyProtection="1">
      <alignment horizontal="center" vertical="center"/>
    </xf>
    <xf numFmtId="15" fontId="18" fillId="0" borderId="4" xfId="0" applyNumberFormat="1" applyFont="1" applyFill="1" applyBorder="1" applyAlignment="1" applyProtection="1">
      <alignment horizontal="center" vertical="center"/>
      <protection locked="0"/>
    </xf>
    <xf numFmtId="15" fontId="12" fillId="5" borderId="3" xfId="0" applyNumberFormat="1" applyFont="1" applyFill="1" applyBorder="1" applyAlignment="1" applyProtection="1">
      <alignment horizontal="center" vertical="center" wrapText="1"/>
    </xf>
    <xf numFmtId="15" fontId="5" fillId="0" borderId="8" xfId="0" applyNumberFormat="1" applyFont="1" applyFill="1" applyBorder="1" applyAlignment="1" applyProtection="1">
      <alignment horizontal="center" vertical="center" wrapText="1"/>
    </xf>
    <xf numFmtId="15" fontId="5" fillId="0" borderId="2" xfId="0" applyNumberFormat="1" applyFont="1" applyFill="1" applyBorder="1" applyAlignment="1" applyProtection="1">
      <alignment horizontal="center" vertical="center" wrapText="1"/>
    </xf>
    <xf numFmtId="15" fontId="10" fillId="0" borderId="14" xfId="0" applyNumberFormat="1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15" fontId="0" fillId="0" borderId="0" xfId="0" applyNumberFormat="1"/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5" fontId="0" fillId="0" borderId="0" xfId="0" applyNumberFormat="1" applyAlignment="1">
      <alignment wrapText="1"/>
    </xf>
    <xf numFmtId="15" fontId="12" fillId="0" borderId="2" xfId="0" applyNumberFormat="1" applyFont="1" applyFill="1" applyBorder="1" applyAlignment="1" applyProtection="1">
      <alignment horizontal="center" vertical="center" wrapText="1"/>
    </xf>
    <xf numFmtId="15" fontId="16" fillId="4" borderId="11" xfId="0" applyNumberFormat="1" applyFont="1" applyFill="1" applyBorder="1" applyAlignment="1" applyProtection="1">
      <alignment horizontal="center" vertical="center"/>
    </xf>
    <xf numFmtId="15" fontId="16" fillId="4" borderId="12" xfId="0" applyNumberFormat="1" applyFont="1" applyFill="1" applyBorder="1" applyAlignment="1" applyProtection="1">
      <alignment horizontal="center" vertical="center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/>
    <xf numFmtId="0" fontId="5" fillId="7" borderId="0" xfId="0" applyFont="1" applyFill="1"/>
    <xf numFmtId="0" fontId="0" fillId="7" borderId="0" xfId="0" applyFill="1"/>
    <xf numFmtId="0" fontId="1" fillId="7" borderId="0" xfId="0" applyFont="1" applyFill="1"/>
    <xf numFmtId="0" fontId="21" fillId="7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vertical="center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19" fillId="7" borderId="4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15" fontId="18" fillId="7" borderId="4" xfId="0" applyNumberFormat="1" applyFont="1" applyFill="1" applyBorder="1" applyAlignment="1" applyProtection="1">
      <alignment horizontal="center" vertical="center"/>
      <protection locked="0"/>
    </xf>
    <xf numFmtId="15" fontId="8" fillId="7" borderId="0" xfId="0" applyNumberFormat="1" applyFont="1" applyFill="1" applyAlignment="1">
      <alignment vertical="center"/>
    </xf>
    <xf numFmtId="0" fontId="3" fillId="7" borderId="1" xfId="0" applyFont="1" applyFill="1" applyBorder="1" applyAlignment="1" applyProtection="1">
      <alignment horizontal="center" wrapText="1"/>
    </xf>
    <xf numFmtId="0" fontId="3" fillId="7" borderId="3" xfId="0" applyFont="1" applyFill="1" applyBorder="1" applyAlignment="1" applyProtection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0" xfId="0" applyFont="1" applyFill="1" applyAlignment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49" fontId="7" fillId="7" borderId="2" xfId="0" applyNumberFormat="1" applyFont="1" applyFill="1" applyBorder="1" applyAlignment="1" applyProtection="1">
      <alignment horizontal="center" vertical="center" wrapText="1"/>
    </xf>
    <xf numFmtId="164" fontId="10" fillId="7" borderId="2" xfId="0" applyNumberFormat="1" applyFont="1" applyFill="1" applyBorder="1" applyAlignment="1" applyProtection="1">
      <alignment horizontal="center" vertical="center" wrapText="1"/>
    </xf>
    <xf numFmtId="164" fontId="3" fillId="7" borderId="8" xfId="0" applyNumberFormat="1" applyFont="1" applyFill="1" applyBorder="1" applyAlignment="1" applyProtection="1">
      <alignment horizontal="center" vertical="center" wrapText="1"/>
    </xf>
    <xf numFmtId="15" fontId="12" fillId="7" borderId="9" xfId="0" applyNumberFormat="1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15" fontId="10" fillId="7" borderId="2" xfId="0" applyNumberFormat="1" applyFont="1" applyFill="1" applyBorder="1" applyAlignment="1" applyProtection="1">
      <alignment horizontal="center" vertical="center" wrapText="1"/>
    </xf>
    <xf numFmtId="15" fontId="5" fillId="7" borderId="8" xfId="0" applyNumberFormat="1" applyFont="1" applyFill="1" applyBorder="1" applyAlignment="1" applyProtection="1">
      <alignment horizontal="center" vertical="center" wrapText="1"/>
    </xf>
    <xf numFmtId="16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wrapText="1"/>
    </xf>
    <xf numFmtId="164" fontId="3" fillId="7" borderId="2" xfId="0" applyNumberFormat="1" applyFont="1" applyFill="1" applyBorder="1" applyAlignment="1" applyProtection="1">
      <alignment horizontal="center" vertical="center" wrapText="1"/>
    </xf>
    <xf numFmtId="15" fontId="12" fillId="7" borderId="3" xfId="0" applyNumberFormat="1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5" fontId="0" fillId="7" borderId="0" xfId="0" applyNumberFormat="1" applyFill="1" applyAlignment="1">
      <alignment wrapText="1"/>
    </xf>
    <xf numFmtId="0" fontId="7" fillId="7" borderId="3" xfId="0" applyFont="1" applyFill="1" applyBorder="1" applyAlignment="1" applyProtection="1">
      <alignment horizontal="center"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164" fontId="3" fillId="7" borderId="3" xfId="0" applyNumberFormat="1" applyFont="1" applyFill="1" applyBorder="1" applyAlignment="1" applyProtection="1">
      <alignment horizontal="center" vertical="center" wrapText="1"/>
    </xf>
    <xf numFmtId="164" fontId="5" fillId="7" borderId="3" xfId="0" applyNumberFormat="1" applyFont="1" applyFill="1" applyBorder="1" applyAlignment="1" applyProtection="1">
      <alignment horizontal="center" vertical="center" wrapText="1"/>
    </xf>
    <xf numFmtId="164" fontId="18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7" borderId="2" xfId="0" applyNumberFormat="1" applyFont="1" applyFill="1" applyBorder="1" applyAlignment="1" applyProtection="1">
      <alignment horizontal="center" vertical="center" wrapText="1"/>
    </xf>
    <xf numFmtId="15" fontId="12" fillId="7" borderId="2" xfId="0" applyNumberFormat="1" applyFont="1" applyFill="1" applyBorder="1" applyAlignment="1" applyProtection="1">
      <alignment horizontal="center" vertical="center" wrapText="1"/>
    </xf>
    <xf numFmtId="164" fontId="0" fillId="7" borderId="0" xfId="0" applyNumberFormat="1" applyFill="1" applyAlignment="1">
      <alignment wrapText="1"/>
    </xf>
    <xf numFmtId="15" fontId="5" fillId="7" borderId="3" xfId="0" applyNumberFormat="1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5" fontId="5" fillId="7" borderId="2" xfId="0" applyNumberFormat="1" applyFont="1" applyFill="1" applyBorder="1" applyAlignment="1" applyProtection="1">
      <alignment horizontal="center" vertical="center" wrapText="1"/>
    </xf>
    <xf numFmtId="15" fontId="0" fillId="7" borderId="0" xfId="0" applyNumberFormat="1" applyFill="1"/>
    <xf numFmtId="0" fontId="7" fillId="0" borderId="2" xfId="0" applyFont="1" applyFill="1" applyBorder="1" applyAlignment="1" applyProtection="1">
      <alignment horizontal="center" vertical="center" wrapText="1"/>
    </xf>
    <xf numFmtId="16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8" xfId="0" applyNumberFormat="1" applyFont="1" applyFill="1" applyBorder="1" applyAlignment="1" applyProtection="1">
      <alignment horizontal="center" vertical="center" wrapText="1"/>
      <protection locked="0"/>
    </xf>
    <xf numFmtId="15" fontId="5" fillId="0" borderId="3" xfId="0" applyNumberFormat="1" applyFont="1" applyFill="1" applyBorder="1" applyAlignment="1" applyProtection="1">
      <alignment horizontal="center" vertical="center" wrapText="1"/>
    </xf>
    <xf numFmtId="15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15" fontId="17" fillId="5" borderId="17" xfId="0" applyNumberFormat="1" applyFont="1" applyFill="1" applyBorder="1" applyAlignment="1" applyProtection="1">
      <alignment horizontal="center" vertical="center" wrapText="1"/>
    </xf>
    <xf numFmtId="15" fontId="17" fillId="5" borderId="16" xfId="0" applyNumberFormat="1" applyFont="1" applyFill="1" applyBorder="1" applyAlignment="1" applyProtection="1">
      <alignment horizontal="center" vertical="center" wrapText="1"/>
    </xf>
    <xf numFmtId="15" fontId="17" fillId="5" borderId="18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/>
    <xf numFmtId="0" fontId="0" fillId="0" borderId="18" xfId="0" applyBorder="1" applyAlignment="1"/>
    <xf numFmtId="0" fontId="9" fillId="7" borderId="0" xfId="0" applyFont="1" applyFill="1" applyAlignment="1">
      <alignment horizontal="left"/>
    </xf>
    <xf numFmtId="0" fontId="7" fillId="7" borderId="0" xfId="0" applyFont="1" applyFill="1" applyBorder="1" applyAlignment="1" applyProtection="1">
      <alignment horizontal="right" vertical="center" wrapText="1"/>
    </xf>
    <xf numFmtId="164" fontId="18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18" fillId="7" borderId="8" xfId="0" applyNumberFormat="1" applyFont="1" applyFill="1" applyBorder="1" applyAlignment="1" applyProtection="1">
      <alignment horizontal="center" vertical="center" wrapText="1"/>
      <protection locked="0"/>
    </xf>
    <xf numFmtId="15" fontId="5" fillId="7" borderId="3" xfId="0" applyNumberFormat="1" applyFont="1" applyFill="1" applyBorder="1" applyAlignment="1" applyProtection="1">
      <alignment horizontal="center" vertical="center" wrapText="1"/>
    </xf>
    <xf numFmtId="15" fontId="5" fillId="7" borderId="8" xfId="0" applyNumberFormat="1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64" fontId="5" fillId="7" borderId="3" xfId="0" applyNumberFormat="1" applyFont="1" applyFill="1" applyBorder="1" applyAlignment="1" applyProtection="1">
      <alignment horizontal="center" vertical="center" wrapText="1"/>
    </xf>
    <xf numFmtId="164" fontId="5" fillId="7" borderId="8" xfId="0" applyNumberFormat="1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>
      <alignment horizontal="right" vertical="center" wrapText="1"/>
    </xf>
    <xf numFmtId="15" fontId="17" fillId="7" borderId="17" xfId="0" applyNumberFormat="1" applyFont="1" applyFill="1" applyBorder="1" applyAlignment="1" applyProtection="1">
      <alignment horizontal="center" vertical="center" wrapText="1"/>
    </xf>
    <xf numFmtId="15" fontId="17" fillId="7" borderId="16" xfId="0" applyNumberFormat="1" applyFont="1" applyFill="1" applyBorder="1" applyAlignment="1" applyProtection="1">
      <alignment horizontal="center" vertical="center" wrapText="1"/>
    </xf>
    <xf numFmtId="15" fontId="17" fillId="7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247652</xdr:rowOff>
    </xdr:from>
    <xdr:to>
      <xdr:col>15</xdr:col>
      <xdr:colOff>9525</xdr:colOff>
      <xdr:row>14</xdr:row>
      <xdr:rowOff>257175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562975" y="247652"/>
          <a:ext cx="2390775" cy="4410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couple enrolls enter the female participant's PTID, Staff Initials, and Enrollment Date. This will generate the target date and visit windows for the first follow-up visit.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 You may enter tentative "actual visit dates" (blue column) based on the calculated target visit date (working around weekends and holidays) for each follow-up visit. It may be helpful to print and give this tentative schedule to the participants.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50" b="0" i="0" baseline="0">
              <a:latin typeface="Arial" pitchFamily="34" charset="0"/>
              <a:ea typeface="+mn-ea"/>
              <a:cs typeface="Arial" pitchFamily="34" charset="0"/>
            </a:rPr>
            <a:t>3.  You may print the calendar and place it in the couple's study notebook. </a:t>
          </a:r>
          <a:endParaRPr lang="en-US" sz="105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As the couple completes their Follow-up Visits, enter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5.  The "Actual Visit Date" will generate the target date and visit windows for the following visits. The gray cells indicate visits which are based on the required minimum 10-day washout period.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219076</xdr:rowOff>
    </xdr:from>
    <xdr:to>
      <xdr:col>15</xdr:col>
      <xdr:colOff>28575</xdr:colOff>
      <xdr:row>14</xdr:row>
      <xdr:rowOff>219076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43925" y="219076"/>
          <a:ext cx="2390775" cy="440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rtl="0"/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</a:t>
          </a: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Once a couple enrolls enter the female particicpant's PTID, Staff Initials, and Enrollment Date. This will generate the target day and visit windows for the first follow-up visit.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2.  You may enter tentative "actual visit dates" (blue column) based on the calculated target visit date, weekends, and holidays for each follow-up visit. It may be helpful to print and give this tentative schedule to the participants.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5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eaLnBrk="1" fontAlgn="auto" latinLnBrk="0" hangingPunct="1"/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3.  You may print the calendar and place it in the couple's study notebook. 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 </a:t>
          </a: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As the couple completes their Follow-up Visits, enter the date the visit was completed in the "Actual Visit Date" column. </a:t>
          </a: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rtl="0"/>
          <a:r>
            <a:rPr lang="en-US" sz="105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.  The "Actual Visit Date" will generate the target date and visit windows for the following visits. The gray cells indicate visits which are based on the required minimum 20-day washout period. 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115201</xdr:colOff>
      <xdr:row>8</xdr:row>
      <xdr:rowOff>193173</xdr:rowOff>
    </xdr:from>
    <xdr:ext cx="6646691" cy="3473515"/>
    <xdr:sp macro="" textlink="">
      <xdr:nvSpPr>
        <xdr:cNvPr id="2" name="Rectangle 1"/>
        <xdr:cNvSpPr/>
      </xdr:nvSpPr>
      <xdr:spPr>
        <a:xfrm>
          <a:off x="1039126" y="2307723"/>
          <a:ext cx="6646691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This calendar tool has</a:t>
          </a:r>
          <a:b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</a:br>
          <a: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</a:t>
          </a:r>
          <a:r>
            <a:rPr lang="en-US" sz="5400" b="1" u="sng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not</a:t>
          </a:r>
          <a: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been updated</a:t>
          </a:r>
          <a:r>
            <a:rPr lang="en-US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for </a:t>
          </a:r>
          <a:br>
            <a:rPr lang="en-US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</a:br>
          <a:r>
            <a:rPr lang="en-US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Protocol Version 2.0.</a:t>
          </a:r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  <a:p>
          <a:pPr algn="ctr"/>
          <a: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Please do</a:t>
          </a:r>
          <a:r>
            <a:rPr lang="en-US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not use.</a:t>
          </a:r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Normal="100" workbookViewId="0">
      <selection activeCell="K20" sqref="K20"/>
    </sheetView>
  </sheetViews>
  <sheetFormatPr defaultRowHeight="12.75" x14ac:dyDescent="0.2"/>
  <cols>
    <col min="1" max="1" width="13.85546875" customWidth="1"/>
    <col min="2" max="2" width="12.5703125" customWidth="1"/>
    <col min="3" max="3" width="14" hidden="1" customWidth="1"/>
    <col min="4" max="4" width="15" customWidth="1"/>
    <col min="5" max="5" width="14.85546875" customWidth="1"/>
    <col min="6" max="6" width="14" hidden="1" customWidth="1"/>
    <col min="7" max="7" width="14.7109375" customWidth="1"/>
    <col min="8" max="8" width="14" hidden="1" customWidth="1"/>
    <col min="9" max="10" width="16.85546875" customWidth="1"/>
    <col min="11" max="11" width="20.85546875" customWidth="1"/>
    <col min="12" max="12" width="11.140625" customWidth="1"/>
  </cols>
  <sheetData>
    <row r="1" spans="1:12" ht="24" customHeight="1" x14ac:dyDescent="0.3">
      <c r="A1" s="9" t="s">
        <v>21</v>
      </c>
      <c r="C1" s="1" t="s">
        <v>0</v>
      </c>
      <c r="D1" s="1"/>
      <c r="E1" s="1"/>
    </row>
    <row r="2" spans="1:12" ht="18" x14ac:dyDescent="0.25">
      <c r="A2" s="56" t="s">
        <v>22</v>
      </c>
    </row>
    <row r="3" spans="1:12" ht="14.25" customHeight="1" thickBot="1" x14ac:dyDescent="0.25"/>
    <row r="4" spans="1:12" ht="24" customHeight="1" thickBot="1" x14ac:dyDescent="0.25">
      <c r="A4" s="16" t="s">
        <v>1</v>
      </c>
      <c r="B4" s="108" t="s">
        <v>38</v>
      </c>
      <c r="C4" s="109"/>
      <c r="D4" s="109"/>
      <c r="E4" s="110"/>
      <c r="F4" s="16" t="s">
        <v>2</v>
      </c>
      <c r="G4" s="17" t="s">
        <v>2</v>
      </c>
      <c r="H4" s="18" t="s">
        <v>11</v>
      </c>
      <c r="I4" s="47" t="s">
        <v>23</v>
      </c>
      <c r="J4" s="30"/>
    </row>
    <row r="5" spans="1:12" ht="8.25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28.5" customHeight="1" thickBot="1" x14ac:dyDescent="0.25">
      <c r="A6" s="111" t="s">
        <v>3</v>
      </c>
      <c r="B6" s="111"/>
      <c r="C6" s="111"/>
      <c r="D6" s="41">
        <v>41629</v>
      </c>
      <c r="E6" s="10" t="s">
        <v>39</v>
      </c>
      <c r="F6" s="19"/>
      <c r="H6" s="19"/>
      <c r="I6" s="19"/>
      <c r="J6" s="19"/>
      <c r="K6" s="19"/>
    </row>
    <row r="7" spans="1:12" ht="13.5" customHeight="1" x14ac:dyDescent="0.2"/>
    <row r="8" spans="1:12" ht="36" customHeight="1" thickBot="1" x14ac:dyDescent="0.3">
      <c r="A8" s="6" t="s">
        <v>4</v>
      </c>
      <c r="B8" s="6" t="s">
        <v>5</v>
      </c>
      <c r="C8" s="8" t="s">
        <v>6</v>
      </c>
      <c r="D8" s="6" t="s">
        <v>57</v>
      </c>
      <c r="E8" s="6" t="s">
        <v>12</v>
      </c>
      <c r="F8" s="6" t="s">
        <v>8</v>
      </c>
      <c r="G8" s="6" t="s">
        <v>7</v>
      </c>
      <c r="H8" s="8" t="s">
        <v>7</v>
      </c>
      <c r="I8" s="6" t="s">
        <v>40</v>
      </c>
      <c r="J8" s="6" t="s">
        <v>41</v>
      </c>
      <c r="K8" s="3" t="s">
        <v>61</v>
      </c>
      <c r="L8" s="2"/>
    </row>
    <row r="9" spans="1:12" s="4" customFormat="1" ht="45" customHeight="1" thickTop="1" x14ac:dyDescent="0.2">
      <c r="A9" s="49" t="s">
        <v>24</v>
      </c>
      <c r="B9" s="21" t="s">
        <v>14</v>
      </c>
      <c r="C9" s="11"/>
      <c r="D9" s="12">
        <f>$D$6+3</f>
        <v>41632</v>
      </c>
      <c r="E9" s="24">
        <f>$D$6+3</f>
        <v>41632</v>
      </c>
      <c r="F9" s="25"/>
      <c r="G9" s="24">
        <f>$D$6+90</f>
        <v>41719</v>
      </c>
      <c r="H9" s="13"/>
      <c r="I9" s="43" t="s">
        <v>42</v>
      </c>
      <c r="J9" s="43" t="s">
        <v>42</v>
      </c>
      <c r="K9" s="55">
        <v>41636</v>
      </c>
    </row>
    <row r="10" spans="1:12" s="4" customFormat="1" ht="27" customHeight="1" x14ac:dyDescent="0.2">
      <c r="A10" s="106" t="s">
        <v>25</v>
      </c>
      <c r="B10" s="21" t="s">
        <v>15</v>
      </c>
      <c r="C10" s="11"/>
      <c r="D10" s="14">
        <f>$K$9+11</f>
        <v>41647</v>
      </c>
      <c r="E10" s="42">
        <f>$K$9+11</f>
        <v>41647</v>
      </c>
      <c r="F10" s="27"/>
      <c r="G10" s="26">
        <f>$K$9+56</f>
        <v>41692</v>
      </c>
      <c r="H10" s="11"/>
      <c r="I10" s="104" t="s">
        <v>42</v>
      </c>
      <c r="J10" s="104"/>
      <c r="K10" s="100">
        <v>41659</v>
      </c>
      <c r="L10" s="51"/>
    </row>
    <row r="11" spans="1:12" s="4" customFormat="1" ht="18" customHeight="1" x14ac:dyDescent="0.2">
      <c r="A11" s="107"/>
      <c r="B11" s="113" t="s">
        <v>58</v>
      </c>
      <c r="C11" s="114"/>
      <c r="D11" s="114"/>
      <c r="E11" s="114"/>
      <c r="F11" s="114"/>
      <c r="G11" s="115"/>
      <c r="H11" s="11"/>
      <c r="I11" s="105"/>
      <c r="J11" s="105"/>
      <c r="K11" s="101"/>
    </row>
    <row r="12" spans="1:12" s="4" customFormat="1" ht="27" customHeight="1" x14ac:dyDescent="0.2">
      <c r="A12" s="106" t="s">
        <v>26</v>
      </c>
      <c r="B12" s="21" t="s">
        <v>16</v>
      </c>
      <c r="C12" s="11"/>
      <c r="D12" s="14">
        <f>$K$10+11</f>
        <v>41670</v>
      </c>
      <c r="E12" s="42">
        <f>$K$10+11</f>
        <v>41670</v>
      </c>
      <c r="F12" s="27"/>
      <c r="G12" s="26">
        <f>$K$10+90</f>
        <v>41749</v>
      </c>
      <c r="H12" s="11"/>
      <c r="I12" s="104" t="s">
        <v>42</v>
      </c>
      <c r="J12" s="104" t="s">
        <v>42</v>
      </c>
      <c r="K12" s="100">
        <v>41682</v>
      </c>
      <c r="L12" s="51"/>
    </row>
    <row r="13" spans="1:12" s="4" customFormat="1" ht="18" customHeight="1" x14ac:dyDescent="0.2">
      <c r="A13" s="107"/>
      <c r="B13" s="113" t="s">
        <v>52</v>
      </c>
      <c r="C13" s="116"/>
      <c r="D13" s="116"/>
      <c r="E13" s="116"/>
      <c r="F13" s="116"/>
      <c r="G13" s="117"/>
      <c r="H13" s="11"/>
      <c r="I13" s="105"/>
      <c r="J13" s="105"/>
      <c r="K13" s="101"/>
    </row>
    <row r="14" spans="1:12" s="4" customFormat="1" ht="45" customHeight="1" x14ac:dyDescent="0.2">
      <c r="A14" s="99" t="s">
        <v>27</v>
      </c>
      <c r="B14" s="21" t="s">
        <v>17</v>
      </c>
      <c r="C14" s="15"/>
      <c r="D14" s="14">
        <f>$K$12+1</f>
        <v>41683</v>
      </c>
      <c r="E14" s="11">
        <f>$K$12+1</f>
        <v>41683</v>
      </c>
      <c r="F14" s="27"/>
      <c r="G14" s="52">
        <f>$K$12+1</f>
        <v>41683</v>
      </c>
      <c r="H14" s="13"/>
      <c r="I14" s="44" t="s">
        <v>42</v>
      </c>
      <c r="J14" s="44"/>
      <c r="K14" s="55">
        <v>41683</v>
      </c>
    </row>
    <row r="15" spans="1:12" s="4" customFormat="1" ht="27" customHeight="1" x14ac:dyDescent="0.2">
      <c r="A15" s="106" t="s">
        <v>28</v>
      </c>
      <c r="B15" s="21" t="s">
        <v>18</v>
      </c>
      <c r="C15" s="15"/>
      <c r="D15" s="14">
        <f>$K$14+11</f>
        <v>41694</v>
      </c>
      <c r="E15" s="42">
        <f>$K$14+11</f>
        <v>41694</v>
      </c>
      <c r="F15" s="27"/>
      <c r="G15" s="26">
        <f>$K$14+56</f>
        <v>41739</v>
      </c>
      <c r="H15" s="13"/>
      <c r="I15" s="102" t="s">
        <v>42</v>
      </c>
      <c r="J15" s="102"/>
      <c r="K15" s="100">
        <v>41706</v>
      </c>
      <c r="L15" s="5"/>
    </row>
    <row r="16" spans="1:12" s="4" customFormat="1" ht="18" customHeight="1" x14ac:dyDescent="0.2">
      <c r="A16" s="107"/>
      <c r="B16" s="113" t="s">
        <v>53</v>
      </c>
      <c r="C16" s="116"/>
      <c r="D16" s="116"/>
      <c r="E16" s="116"/>
      <c r="F16" s="116"/>
      <c r="G16" s="117"/>
      <c r="H16" s="13"/>
      <c r="I16" s="103"/>
      <c r="J16" s="103"/>
      <c r="K16" s="101"/>
      <c r="L16" s="5"/>
    </row>
    <row r="17" spans="1:12" s="4" customFormat="1" ht="45" customHeight="1" x14ac:dyDescent="0.2">
      <c r="A17" s="50" t="s">
        <v>29</v>
      </c>
      <c r="B17" s="21" t="s">
        <v>19</v>
      </c>
      <c r="C17" s="15"/>
      <c r="D17" s="14">
        <f>$K$15+1</f>
        <v>41707</v>
      </c>
      <c r="E17" s="26">
        <f>$K$15+1</f>
        <v>41707</v>
      </c>
      <c r="F17" s="27"/>
      <c r="G17" s="52">
        <f>$K$15+1</f>
        <v>41707</v>
      </c>
      <c r="H17" s="13"/>
      <c r="I17" s="44" t="s">
        <v>42</v>
      </c>
      <c r="J17" s="44"/>
      <c r="K17" s="55">
        <v>41707</v>
      </c>
    </row>
    <row r="18" spans="1:12" s="4" customFormat="1" ht="27" customHeight="1" x14ac:dyDescent="0.2">
      <c r="A18" s="106" t="s">
        <v>30</v>
      </c>
      <c r="B18" s="21" t="s">
        <v>20</v>
      </c>
      <c r="C18" s="46"/>
      <c r="D18" s="14">
        <f>$K$17+11</f>
        <v>41718</v>
      </c>
      <c r="E18" s="42">
        <f>$K$17+11</f>
        <v>41718</v>
      </c>
      <c r="F18" s="27"/>
      <c r="G18" s="26">
        <f>$K$17+90</f>
        <v>41797</v>
      </c>
      <c r="H18" s="45"/>
      <c r="I18" s="102" t="s">
        <v>42</v>
      </c>
      <c r="J18" s="102" t="s">
        <v>42</v>
      </c>
      <c r="K18" s="100">
        <v>41730</v>
      </c>
      <c r="L18" s="5"/>
    </row>
    <row r="19" spans="1:12" ht="18" customHeight="1" x14ac:dyDescent="0.2">
      <c r="A19" s="107"/>
      <c r="B19" s="113" t="s">
        <v>54</v>
      </c>
      <c r="C19" s="118"/>
      <c r="D19" s="118"/>
      <c r="E19" s="118"/>
      <c r="F19" s="118"/>
      <c r="G19" s="119"/>
      <c r="I19" s="103"/>
      <c r="J19" s="103"/>
      <c r="K19" s="101"/>
    </row>
    <row r="20" spans="1:12" x14ac:dyDescent="0.2">
      <c r="A20" s="20"/>
    </row>
    <row r="21" spans="1:12" x14ac:dyDescent="0.2">
      <c r="A21" s="112"/>
      <c r="B21" s="112"/>
      <c r="C21" s="112"/>
      <c r="D21" s="112"/>
    </row>
    <row r="22" spans="1:12" x14ac:dyDescent="0.2">
      <c r="D22" s="23"/>
    </row>
    <row r="23" spans="1:12" x14ac:dyDescent="0.2">
      <c r="E23" s="48"/>
    </row>
    <row r="24" spans="1:12" x14ac:dyDescent="0.2">
      <c r="E24" s="48"/>
    </row>
    <row r="25" spans="1:12" x14ac:dyDescent="0.2">
      <c r="E25" s="48"/>
    </row>
    <row r="26" spans="1:12" x14ac:dyDescent="0.2">
      <c r="E26" s="48"/>
    </row>
  </sheetData>
  <sheetProtection selectLockedCells="1"/>
  <mergeCells count="23">
    <mergeCell ref="B4:E4"/>
    <mergeCell ref="A6:C6"/>
    <mergeCell ref="A21:D21"/>
    <mergeCell ref="B11:G11"/>
    <mergeCell ref="B13:G13"/>
    <mergeCell ref="B16:G16"/>
    <mergeCell ref="B19:G19"/>
    <mergeCell ref="A15:A16"/>
    <mergeCell ref="A18:A19"/>
    <mergeCell ref="K10:K11"/>
    <mergeCell ref="K12:K13"/>
    <mergeCell ref="I10:I11"/>
    <mergeCell ref="J10:J11"/>
    <mergeCell ref="A10:A11"/>
    <mergeCell ref="A12:A13"/>
    <mergeCell ref="I12:I13"/>
    <mergeCell ref="J12:J13"/>
    <mergeCell ref="K15:K16"/>
    <mergeCell ref="J15:J16"/>
    <mergeCell ref="I15:I16"/>
    <mergeCell ref="I18:I19"/>
    <mergeCell ref="J18:J19"/>
    <mergeCell ref="K18:K19"/>
  </mergeCells>
  <phoneticPr fontId="2" type="noConversion"/>
  <pageMargins left="0.95" right="0.2" top="0.43" bottom="0.46" header="0.3" footer="0.3"/>
  <pageSetup orientation="landscape" r:id="rId1"/>
  <headerFooter alignWithMargins="0"/>
  <ignoredErrors>
    <ignoredError sqref="B17:B18 B9:B10 B12 B14 B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4"/>
  <sheetViews>
    <sheetView zoomScaleNormal="100" workbookViewId="0">
      <selection activeCell="N18" sqref="N18"/>
    </sheetView>
  </sheetViews>
  <sheetFormatPr defaultRowHeight="12.75" x14ac:dyDescent="0.2"/>
  <cols>
    <col min="1" max="1" width="13.85546875" style="58" customWidth="1"/>
    <col min="2" max="2" width="12" style="58" customWidth="1"/>
    <col min="3" max="3" width="14" style="58" hidden="1" customWidth="1"/>
    <col min="4" max="4" width="15" style="58" customWidth="1"/>
    <col min="5" max="5" width="14.85546875" style="58" customWidth="1"/>
    <col min="6" max="6" width="14" style="58" hidden="1" customWidth="1"/>
    <col min="7" max="7" width="14.7109375" style="58" customWidth="1"/>
    <col min="8" max="8" width="14" style="58" hidden="1" customWidth="1"/>
    <col min="9" max="10" width="16.85546875" style="58" customWidth="1"/>
    <col min="11" max="11" width="20.85546875" style="58" customWidth="1"/>
    <col min="12" max="12" width="11.140625" style="58" customWidth="1"/>
    <col min="13" max="16384" width="9.140625" style="58"/>
  </cols>
  <sheetData>
    <row r="1" spans="1:12" ht="24" customHeight="1" x14ac:dyDescent="0.3">
      <c r="A1" s="57" t="s">
        <v>21</v>
      </c>
      <c r="C1" s="59" t="s">
        <v>0</v>
      </c>
      <c r="D1" s="59"/>
      <c r="E1" s="59"/>
    </row>
    <row r="2" spans="1:12" ht="18" x14ac:dyDescent="0.25">
      <c r="A2" s="60" t="s">
        <v>60</v>
      </c>
    </row>
    <row r="3" spans="1:12" ht="14.25" customHeight="1" thickBot="1" x14ac:dyDescent="0.25"/>
    <row r="4" spans="1:12" ht="24" customHeight="1" thickBot="1" x14ac:dyDescent="0.25">
      <c r="A4" s="61" t="s">
        <v>1</v>
      </c>
      <c r="B4" s="130" t="s">
        <v>38</v>
      </c>
      <c r="C4" s="131"/>
      <c r="D4" s="131"/>
      <c r="E4" s="132"/>
      <c r="F4" s="61" t="s">
        <v>2</v>
      </c>
      <c r="G4" s="62" t="s">
        <v>2</v>
      </c>
      <c r="H4" s="63" t="s">
        <v>11</v>
      </c>
      <c r="I4" s="64" t="s">
        <v>23</v>
      </c>
      <c r="J4" s="65"/>
    </row>
    <row r="5" spans="1:12" ht="8.25" customHeight="1" thickBo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 ht="28.5" customHeight="1" thickBot="1" x14ac:dyDescent="0.25">
      <c r="A6" s="133" t="s">
        <v>3</v>
      </c>
      <c r="B6" s="133"/>
      <c r="C6" s="133"/>
      <c r="D6" s="67">
        <v>41264</v>
      </c>
      <c r="E6" s="68" t="s">
        <v>39</v>
      </c>
      <c r="F6" s="66"/>
      <c r="H6" s="66"/>
      <c r="I6" s="66"/>
      <c r="J6" s="66"/>
      <c r="K6" s="66"/>
    </row>
    <row r="7" spans="1:12" ht="13.5" customHeight="1" x14ac:dyDescent="0.2"/>
    <row r="8" spans="1:12" ht="36" customHeight="1" thickBot="1" x14ac:dyDescent="0.3">
      <c r="A8" s="69" t="s">
        <v>4</v>
      </c>
      <c r="B8" s="69" t="s">
        <v>5</v>
      </c>
      <c r="C8" s="70" t="s">
        <v>6</v>
      </c>
      <c r="D8" s="69" t="s">
        <v>57</v>
      </c>
      <c r="E8" s="69" t="s">
        <v>12</v>
      </c>
      <c r="F8" s="69" t="s">
        <v>8</v>
      </c>
      <c r="G8" s="69" t="s">
        <v>7</v>
      </c>
      <c r="H8" s="70" t="s">
        <v>7</v>
      </c>
      <c r="I8" s="69" t="s">
        <v>40</v>
      </c>
      <c r="J8" s="69" t="s">
        <v>41</v>
      </c>
      <c r="K8" s="71" t="s">
        <v>61</v>
      </c>
      <c r="L8" s="72"/>
    </row>
    <row r="9" spans="1:12" s="82" customFormat="1" ht="45" customHeight="1" thickTop="1" x14ac:dyDescent="0.2">
      <c r="A9" s="73" t="s">
        <v>24</v>
      </c>
      <c r="B9" s="74" t="s">
        <v>43</v>
      </c>
      <c r="C9" s="75"/>
      <c r="D9" s="76">
        <f>D6+6</f>
        <v>41270</v>
      </c>
      <c r="E9" s="77">
        <f>$D$6+6</f>
        <v>41270</v>
      </c>
      <c r="F9" s="78"/>
      <c r="G9" s="77">
        <f>$D$6+7</f>
        <v>41271</v>
      </c>
      <c r="H9" s="79"/>
      <c r="I9" s="80" t="s">
        <v>42</v>
      </c>
      <c r="J9" s="80" t="s">
        <v>42</v>
      </c>
      <c r="K9" s="81">
        <v>41271</v>
      </c>
    </row>
    <row r="10" spans="1:12" s="82" customFormat="1" ht="27" customHeight="1" x14ac:dyDescent="0.2">
      <c r="A10" s="126" t="s">
        <v>62</v>
      </c>
      <c r="B10" s="74" t="s">
        <v>44</v>
      </c>
      <c r="C10" s="75"/>
      <c r="D10" s="83">
        <f>$K$9+21</f>
        <v>41292</v>
      </c>
      <c r="E10" s="84">
        <f>$K$9+21</f>
        <v>41292</v>
      </c>
      <c r="F10" s="85"/>
      <c r="G10" s="75">
        <f>$K$9+30</f>
        <v>41301</v>
      </c>
      <c r="H10" s="75"/>
      <c r="I10" s="128" t="s">
        <v>42</v>
      </c>
      <c r="J10" s="128"/>
      <c r="K10" s="122">
        <v>41300</v>
      </c>
      <c r="L10" s="86"/>
    </row>
    <row r="11" spans="1:12" s="82" customFormat="1" ht="18" customHeight="1" x14ac:dyDescent="0.2">
      <c r="A11" s="127"/>
      <c r="B11" s="134" t="s">
        <v>59</v>
      </c>
      <c r="C11" s="135"/>
      <c r="D11" s="135"/>
      <c r="E11" s="135"/>
      <c r="F11" s="135"/>
      <c r="G11" s="136"/>
      <c r="H11" s="75"/>
      <c r="I11" s="129"/>
      <c r="J11" s="129"/>
      <c r="K11" s="123"/>
    </row>
    <row r="12" spans="1:12" s="82" customFormat="1" ht="45" customHeight="1" x14ac:dyDescent="0.2">
      <c r="A12" s="87">
        <v>5</v>
      </c>
      <c r="B12" s="88" t="s">
        <v>45</v>
      </c>
      <c r="C12" s="75"/>
      <c r="D12" s="89">
        <f>$K$10+6</f>
        <v>41306</v>
      </c>
      <c r="E12" s="84">
        <f>$K$10+6</f>
        <v>41306</v>
      </c>
      <c r="F12" s="85"/>
      <c r="G12" s="84">
        <f>$K$10+7</f>
        <v>41307</v>
      </c>
      <c r="H12" s="75"/>
      <c r="I12" s="90" t="s">
        <v>42</v>
      </c>
      <c r="J12" s="90"/>
      <c r="K12" s="91">
        <v>41307</v>
      </c>
    </row>
    <row r="13" spans="1:12" s="82" customFormat="1" ht="27" customHeight="1" x14ac:dyDescent="0.2">
      <c r="A13" s="126" t="s">
        <v>63</v>
      </c>
      <c r="B13" s="74" t="s">
        <v>46</v>
      </c>
      <c r="C13" s="92"/>
      <c r="D13" s="83">
        <f>$K$12+21</f>
        <v>41328</v>
      </c>
      <c r="E13" s="84">
        <f>$K$12+21</f>
        <v>41328</v>
      </c>
      <c r="F13" s="85"/>
      <c r="G13" s="93">
        <f>$K$12+30</f>
        <v>41337</v>
      </c>
      <c r="H13" s="79"/>
      <c r="I13" s="124" t="s">
        <v>42</v>
      </c>
      <c r="J13" s="124"/>
      <c r="K13" s="122">
        <v>41337</v>
      </c>
      <c r="L13" s="94"/>
    </row>
    <row r="14" spans="1:12" s="82" customFormat="1" ht="18" customHeight="1" x14ac:dyDescent="0.2">
      <c r="A14" s="127"/>
      <c r="B14" s="134" t="s">
        <v>55</v>
      </c>
      <c r="C14" s="135"/>
      <c r="D14" s="135"/>
      <c r="E14" s="135"/>
      <c r="F14" s="135"/>
      <c r="G14" s="136"/>
      <c r="H14" s="79"/>
      <c r="I14" s="125"/>
      <c r="J14" s="125"/>
      <c r="K14" s="123"/>
      <c r="L14" s="94"/>
    </row>
    <row r="15" spans="1:12" s="82" customFormat="1" ht="45" customHeight="1" x14ac:dyDescent="0.2">
      <c r="A15" s="87" t="s">
        <v>50</v>
      </c>
      <c r="B15" s="88" t="s">
        <v>47</v>
      </c>
      <c r="C15" s="92"/>
      <c r="D15" s="89">
        <f>$K$13+9</f>
        <v>41346</v>
      </c>
      <c r="E15" s="84">
        <f>$K$13+9</f>
        <v>41346</v>
      </c>
      <c r="F15" s="85"/>
      <c r="G15" s="84">
        <f>$K$13+9</f>
        <v>41346</v>
      </c>
      <c r="H15" s="79"/>
      <c r="I15" s="95" t="s">
        <v>42</v>
      </c>
      <c r="J15" s="95" t="s">
        <v>42</v>
      </c>
      <c r="K15" s="91">
        <v>41346</v>
      </c>
      <c r="L15" s="94"/>
    </row>
    <row r="16" spans="1:12" s="82" customFormat="1" ht="27" customHeight="1" x14ac:dyDescent="0.2">
      <c r="A16" s="126" t="s">
        <v>64</v>
      </c>
      <c r="B16" s="74" t="s">
        <v>48</v>
      </c>
      <c r="C16" s="92"/>
      <c r="D16" s="83">
        <f>$K$15+21</f>
        <v>41367</v>
      </c>
      <c r="E16" s="84">
        <f>$K$15+21</f>
        <v>41367</v>
      </c>
      <c r="F16" s="85"/>
      <c r="G16" s="93">
        <f>$K$15+30</f>
        <v>41376</v>
      </c>
      <c r="H16" s="79"/>
      <c r="I16" s="124" t="s">
        <v>42</v>
      </c>
      <c r="J16" s="124"/>
      <c r="K16" s="122">
        <v>41376</v>
      </c>
      <c r="L16" s="94"/>
    </row>
    <row r="17" spans="1:12" s="82" customFormat="1" ht="18" customHeight="1" x14ac:dyDescent="0.2">
      <c r="A17" s="127"/>
      <c r="B17" s="134" t="s">
        <v>56</v>
      </c>
      <c r="C17" s="135"/>
      <c r="D17" s="135"/>
      <c r="E17" s="135"/>
      <c r="F17" s="135"/>
      <c r="G17" s="136"/>
      <c r="H17" s="79"/>
      <c r="I17" s="125"/>
      <c r="J17" s="125"/>
      <c r="K17" s="123"/>
      <c r="L17" s="94"/>
    </row>
    <row r="18" spans="1:12" s="82" customFormat="1" ht="45" customHeight="1" x14ac:dyDescent="0.2">
      <c r="A18" s="96" t="s">
        <v>51</v>
      </c>
      <c r="B18" s="74" t="s">
        <v>49</v>
      </c>
      <c r="C18" s="92"/>
      <c r="D18" s="83">
        <f>$K$16+9</f>
        <v>41385</v>
      </c>
      <c r="E18" s="93">
        <f>$K$16+9</f>
        <v>41385</v>
      </c>
      <c r="F18" s="85"/>
      <c r="G18" s="93">
        <f>$K$16+9</f>
        <v>41385</v>
      </c>
      <c r="H18" s="79"/>
      <c r="I18" s="97" t="s">
        <v>42</v>
      </c>
      <c r="J18" s="97" t="s">
        <v>42</v>
      </c>
      <c r="K18" s="81">
        <v>41385</v>
      </c>
      <c r="L18" s="94"/>
    </row>
    <row r="19" spans="1:12" x14ac:dyDescent="0.2">
      <c r="A19" s="121"/>
      <c r="B19" s="121"/>
      <c r="C19" s="121"/>
      <c r="D19" s="121"/>
    </row>
    <row r="20" spans="1:12" x14ac:dyDescent="0.2">
      <c r="A20" s="120" t="s">
        <v>65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2" x14ac:dyDescent="0.2">
      <c r="A21" s="120" t="s">
        <v>66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2" x14ac:dyDescent="0.2">
      <c r="E22" s="98"/>
    </row>
    <row r="23" spans="1:12" x14ac:dyDescent="0.2">
      <c r="E23" s="98"/>
    </row>
    <row r="24" spans="1:12" x14ac:dyDescent="0.2">
      <c r="E24" s="98"/>
    </row>
  </sheetData>
  <sheetProtection selectLockedCells="1"/>
  <mergeCells count="20">
    <mergeCell ref="B4:E4"/>
    <mergeCell ref="A6:C6"/>
    <mergeCell ref="B11:G11"/>
    <mergeCell ref="B14:G14"/>
    <mergeCell ref="B17:G17"/>
    <mergeCell ref="A13:A14"/>
    <mergeCell ref="A10:A11"/>
    <mergeCell ref="K10:K11"/>
    <mergeCell ref="J10:J11"/>
    <mergeCell ref="I10:I11"/>
    <mergeCell ref="I13:I14"/>
    <mergeCell ref="J13:J14"/>
    <mergeCell ref="K13:K14"/>
    <mergeCell ref="A20:K20"/>
    <mergeCell ref="A21:K21"/>
    <mergeCell ref="A19:D19"/>
    <mergeCell ref="K16:K17"/>
    <mergeCell ref="J16:J17"/>
    <mergeCell ref="A16:A17"/>
    <mergeCell ref="I16:I17"/>
  </mergeCells>
  <pageMargins left="0.95" right="0.2" top="0.43" bottom="0.46" header="0.3" footer="0.3"/>
  <pageSetup orientation="landscape" r:id="rId1"/>
  <headerFooter alignWithMargins="0"/>
  <ignoredErrors>
    <ignoredError sqref="B9:B10 B18 B13 B16 B12 B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25" zoomScaleNormal="125" workbookViewId="0">
      <selection activeCell="F13" sqref="F13"/>
    </sheetView>
  </sheetViews>
  <sheetFormatPr defaultRowHeight="12.75" x14ac:dyDescent="0.2"/>
  <cols>
    <col min="1" max="1" width="13.140625" customWidth="1"/>
    <col min="2" max="2" width="12.28515625" customWidth="1"/>
    <col min="3" max="3" width="20.5703125" customWidth="1"/>
    <col min="4" max="4" width="5.42578125" customWidth="1"/>
    <col min="5" max="6" width="16.7109375" customWidth="1"/>
    <col min="7" max="7" width="18.28515625" customWidth="1"/>
  </cols>
  <sheetData>
    <row r="1" spans="1:8" ht="26.25" customHeight="1" x14ac:dyDescent="0.3">
      <c r="A1" s="142" t="s">
        <v>32</v>
      </c>
      <c r="B1" s="142"/>
      <c r="C1" s="142"/>
      <c r="D1" s="142"/>
      <c r="E1" s="142"/>
      <c r="F1" s="142"/>
      <c r="G1" s="142"/>
      <c r="H1" s="142"/>
    </row>
    <row r="4" spans="1:8" ht="25.5" customHeight="1" x14ac:dyDescent="0.25">
      <c r="B4" s="140" t="s">
        <v>9</v>
      </c>
      <c r="C4" s="141"/>
      <c r="E4" s="35">
        <v>41610</v>
      </c>
      <c r="F4" s="33" t="s">
        <v>37</v>
      </c>
    </row>
    <row r="5" spans="1:8" ht="21" customHeight="1" x14ac:dyDescent="0.2">
      <c r="A5" s="144" t="s">
        <v>10</v>
      </c>
      <c r="B5" s="144"/>
      <c r="C5" s="144"/>
      <c r="D5" s="144"/>
      <c r="E5" s="144"/>
      <c r="F5" s="34"/>
    </row>
    <row r="6" spans="1:8" ht="13.5" thickBot="1" x14ac:dyDescent="0.25"/>
    <row r="7" spans="1:8" ht="33" customHeight="1" thickBot="1" x14ac:dyDescent="0.3">
      <c r="A7" s="137" t="s">
        <v>33</v>
      </c>
      <c r="B7" s="137"/>
      <c r="C7" s="137"/>
      <c r="E7" s="40">
        <f>E4+30</f>
        <v>41640</v>
      </c>
      <c r="F7" s="33" t="s">
        <v>13</v>
      </c>
    </row>
    <row r="10" spans="1:8" ht="23.25" customHeight="1" x14ac:dyDescent="0.2">
      <c r="A10" s="143" t="s">
        <v>31</v>
      </c>
      <c r="B10" s="143"/>
      <c r="C10" s="143"/>
      <c r="D10" s="28"/>
      <c r="E10" s="36">
        <v>41628</v>
      </c>
      <c r="F10" s="33" t="s">
        <v>37</v>
      </c>
    </row>
    <row r="11" spans="1:8" ht="12" customHeight="1" x14ac:dyDescent="0.2">
      <c r="A11" s="29"/>
      <c r="B11" s="29"/>
      <c r="C11" s="29"/>
      <c r="D11" s="28"/>
      <c r="E11" s="38"/>
      <c r="F11" s="33"/>
    </row>
    <row r="12" spans="1:8" ht="26.25" thickBot="1" x14ac:dyDescent="0.25">
      <c r="A12" s="29"/>
      <c r="B12" s="29"/>
      <c r="C12" s="29"/>
      <c r="D12" s="28"/>
      <c r="E12" s="39" t="s">
        <v>34</v>
      </c>
      <c r="F12" s="39" t="s">
        <v>67</v>
      </c>
    </row>
    <row r="13" spans="1:8" ht="32.25" customHeight="1" thickBot="1" x14ac:dyDescent="0.25">
      <c r="A13" s="138" t="s">
        <v>35</v>
      </c>
      <c r="B13" s="138"/>
      <c r="C13" s="138"/>
      <c r="D13" s="31"/>
      <c r="E13" s="53">
        <f>E10+2</f>
        <v>41630</v>
      </c>
      <c r="F13" s="54">
        <f>E10+12</f>
        <v>41640</v>
      </c>
    </row>
    <row r="14" spans="1:8" x14ac:dyDescent="0.2">
      <c r="E14" s="139" t="s">
        <v>13</v>
      </c>
      <c r="F14" s="139"/>
      <c r="G14" s="37"/>
    </row>
    <row r="15" spans="1:8" x14ac:dyDescent="0.2">
      <c r="A15" s="7" t="s">
        <v>36</v>
      </c>
      <c r="E15" s="32"/>
    </row>
    <row r="17" spans="7:7" x14ac:dyDescent="0.2">
      <c r="G17" s="22"/>
    </row>
  </sheetData>
  <sheetProtection selectLockedCells="1"/>
  <mergeCells count="7">
    <mergeCell ref="A7:C7"/>
    <mergeCell ref="A13:C13"/>
    <mergeCell ref="E14:F14"/>
    <mergeCell ref="B4:C4"/>
    <mergeCell ref="A1:H1"/>
    <mergeCell ref="A10:C10"/>
    <mergeCell ref="A5:E5"/>
  </mergeCells>
  <phoneticPr fontId="2" type="noConversion"/>
  <pageMargins left="0.75" right="0.75" top="1" bottom="1" header="0.5" footer="0.5"/>
  <pageSetup orientation="landscape" r:id="rId1"/>
  <headerFooter alignWithMargins="0"/>
  <ignoredErrors>
    <ignoredError sqref="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Visit Calendar Tool-GROUP 1</vt:lpstr>
      <vt:lpstr>Visit Calendar Tool-GROUP 2</vt:lpstr>
      <vt:lpstr>Last_Day_to_Enroll</vt:lpstr>
      <vt:lpstr>'Visit Calendar Tool-GROUP 1'!Print_Area</vt:lpstr>
      <vt:lpstr>'Visit Calendar Tool-GROUP 2'!Print_Area</vt:lpstr>
    </vt:vector>
  </TitlesOfParts>
  <Company>SCHARP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corey miller</cp:lastModifiedBy>
  <cp:lastPrinted>2012-08-23T21:38:47Z</cp:lastPrinted>
  <dcterms:created xsi:type="dcterms:W3CDTF">2009-08-25T05:00:32Z</dcterms:created>
  <dcterms:modified xsi:type="dcterms:W3CDTF">2013-12-04T16:33:35Z</dcterms:modified>
</cp:coreProperties>
</file>